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PC-12\Novo SERVIDOR\01_PROJETOS\21_HORTOLÂNDIA_2018\CAF - ETAPAS\ETAPA 1\LOTE 4 - 9 - PARQUE LINEAR ENTRE O JAC 1 AO JAC 2 - CANALIZAÇÃO\01_DOC_ELABORAÇÃO\04_TERRAPLENAGEM\DOC\"/>
    </mc:Choice>
  </mc:AlternateContent>
  <xr:revisionPtr revIDLastSave="0" documentId="13_ncr:1_{49053727-9EA4-44ED-A304-ECBF2389A3E4}" xr6:coauthVersionLast="45" xr6:coauthVersionMax="45" xr10:uidLastSave="{00000000-0000-0000-0000-000000000000}"/>
  <bookViews>
    <workbookView xWindow="28680" yWindow="-90" windowWidth="29040" windowHeight="15840" xr2:uid="{8AF58B3B-D69B-4889-9AAA-90A2D9FA8575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0" i="1" l="1"/>
  <c r="N36" i="1"/>
  <c r="N44" i="1"/>
  <c r="L46" i="1"/>
  <c r="L44" i="1"/>
  <c r="L36" i="1"/>
  <c r="L20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G44" i="1" l="1"/>
  <c r="F44" i="1"/>
  <c r="E44" i="1"/>
  <c r="J43" i="1"/>
  <c r="I43" i="1"/>
  <c r="H43" i="1"/>
  <c r="J42" i="1"/>
  <c r="I42" i="1"/>
  <c r="H42" i="1"/>
  <c r="J41" i="1"/>
  <c r="I41" i="1"/>
  <c r="H41" i="1"/>
  <c r="I44" i="1" l="1"/>
  <c r="J44" i="1"/>
  <c r="H44" i="1"/>
  <c r="G36" i="1"/>
  <c r="F36" i="1"/>
  <c r="E36" i="1"/>
  <c r="J35" i="1"/>
  <c r="I35" i="1"/>
  <c r="H35" i="1"/>
  <c r="J34" i="1"/>
  <c r="I34" i="1"/>
  <c r="H34" i="1"/>
  <c r="J33" i="1"/>
  <c r="I33" i="1"/>
  <c r="H33" i="1"/>
  <c r="J32" i="1"/>
  <c r="I32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J26" i="1"/>
  <c r="I26" i="1"/>
  <c r="H26" i="1"/>
  <c r="J25" i="1"/>
  <c r="I25" i="1"/>
  <c r="H25" i="1"/>
  <c r="F20" i="1"/>
  <c r="G20" i="1"/>
  <c r="E20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6" i="1"/>
  <c r="I5" i="1"/>
  <c r="H5" i="1"/>
  <c r="J5" i="1"/>
  <c r="J20" i="1" l="1"/>
  <c r="I20" i="1"/>
  <c r="H20" i="1"/>
  <c r="H36" i="1"/>
  <c r="H46" i="1" s="1"/>
  <c r="I36" i="1"/>
  <c r="J36" i="1"/>
  <c r="J46" i="1" s="1"/>
  <c r="I46" i="1" l="1"/>
</calcChain>
</file>

<file path=xl/sharedStrings.xml><?xml version="1.0" encoding="utf-8"?>
<sst xmlns="http://schemas.openxmlformats.org/spreadsheetml/2006/main" count="88" uniqueCount="35">
  <si>
    <t>SEÇÃO</t>
  </si>
  <si>
    <t>0+0,00</t>
  </si>
  <si>
    <t>1+0,00</t>
  </si>
  <si>
    <t>2+0,00</t>
  </si>
  <si>
    <t>3+0,00</t>
  </si>
  <si>
    <t>4+0,00</t>
  </si>
  <si>
    <t>5+0,00</t>
  </si>
  <si>
    <t>6+0,00</t>
  </si>
  <si>
    <t>7+0,00</t>
  </si>
  <si>
    <t>8+0,00</t>
  </si>
  <si>
    <t>9+0,00</t>
  </si>
  <si>
    <t>10+0,00</t>
  </si>
  <si>
    <t>11+0,00</t>
  </si>
  <si>
    <t>12+0,00</t>
  </si>
  <si>
    <t>13+0,00</t>
  </si>
  <si>
    <t>14+0,00</t>
  </si>
  <si>
    <t>CORTE</t>
  </si>
  <si>
    <t>ATERRO</t>
  </si>
  <si>
    <t>REATERRO</t>
  </si>
  <si>
    <t>0,00</t>
  </si>
  <si>
    <t>20,00</t>
  </si>
  <si>
    <t>ÁREA(m²)</t>
  </si>
  <si>
    <t>VOLUME(m³)</t>
  </si>
  <si>
    <t>COMPRIMENTO(m)</t>
  </si>
  <si>
    <t>TOTAL</t>
  </si>
  <si>
    <t>CANAL JACUBA</t>
  </si>
  <si>
    <t>AFLUENTE EMTU</t>
  </si>
  <si>
    <t>9+7,67</t>
  </si>
  <si>
    <t>7,67</t>
  </si>
  <si>
    <t>AFLUENTE DO CANAL JACUBA</t>
  </si>
  <si>
    <t>1+15,15</t>
  </si>
  <si>
    <t>7+17,098</t>
  </si>
  <si>
    <t>9+19,212</t>
  </si>
  <si>
    <t>2+10,00</t>
  </si>
  <si>
    <t>RESUMO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</si>
</sst>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9" xfId="0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0" fillId="0" borderId="21" xfId="0" applyNumberFormat="1" applyBorder="1"/>
    <xf numFmtId="0" fontId="0" fillId="0" borderId="23" xfId="0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2" fontId="0" fillId="0" borderId="24" xfId="0" applyNumberFormat="1" applyBorder="1"/>
    <xf numFmtId="2" fontId="0" fillId="0" borderId="27" xfId="0" applyNumberFormat="1" applyBorder="1"/>
    <xf numFmtId="2" fontId="0" fillId="0" borderId="26" xfId="0" applyNumberFormat="1" applyBorder="1"/>
    <xf numFmtId="43" fontId="0" fillId="0" borderId="21" xfId="1" applyFont="1" applyBorder="1"/>
    <xf numFmtId="43" fontId="0" fillId="0" borderId="22" xfId="1" applyFont="1" applyBorder="1"/>
    <xf numFmtId="43" fontId="0" fillId="0" borderId="25" xfId="1" applyFont="1" applyBorder="1"/>
    <xf numFmtId="43" fontId="0" fillId="0" borderId="28" xfId="1" applyFont="1" applyBorder="1"/>
    <xf numFmtId="43" fontId="0" fillId="0" borderId="26" xfId="1" applyFont="1" applyBorder="1"/>
    <xf numFmtId="43" fontId="0" fillId="0" borderId="17" xfId="0" applyNumberFormat="1" applyBorder="1"/>
    <xf numFmtId="43" fontId="0" fillId="0" borderId="7" xfId="0" applyNumberFormat="1" applyBorder="1"/>
    <xf numFmtId="0" fontId="0" fillId="0" borderId="15" xfId="0" applyBorder="1" applyAlignment="1">
      <alignment horizontal="center" vertical="center"/>
    </xf>
    <xf numFmtId="2" fontId="0" fillId="0" borderId="15" xfId="0" applyNumberForma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2" fontId="0" fillId="0" borderId="29" xfId="0" applyNumberFormat="1" applyBorder="1" applyAlignment="1">
      <alignment horizontal="center" vertical="center"/>
    </xf>
    <xf numFmtId="2" fontId="0" fillId="0" borderId="29" xfId="0" applyNumberFormat="1" applyFill="1" applyBorder="1" applyAlignment="1">
      <alignment horizontal="center" vertical="center"/>
    </xf>
    <xf numFmtId="2" fontId="0" fillId="0" borderId="23" xfId="0" applyNumberFormat="1" applyFill="1" applyBorder="1" applyAlignment="1">
      <alignment horizontal="center" vertical="center"/>
    </xf>
    <xf numFmtId="0" fontId="0" fillId="0" borderId="0" xfId="0" quotePrefix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2" fontId="0" fillId="0" borderId="0" xfId="0" applyNumberFormat="1"/>
    <xf numFmtId="43" fontId="0" fillId="0" borderId="0" xfId="0" applyNumberFormat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50A2A-8A88-4AC6-B38A-3221BE71AF66}">
  <sheetPr>
    <pageSetUpPr fitToPage="1"/>
  </sheetPr>
  <dimension ref="B1:N47"/>
  <sheetViews>
    <sheetView tabSelected="1" topLeftCell="A19" zoomScale="110" zoomScaleNormal="110" workbookViewId="0">
      <selection activeCell="M27" sqref="M27:N27"/>
    </sheetView>
  </sheetViews>
  <sheetFormatPr defaultRowHeight="15" x14ac:dyDescent="0.25"/>
  <cols>
    <col min="4" max="4" width="17.5703125" customWidth="1"/>
    <col min="5" max="5" width="10.140625" bestFit="1" customWidth="1"/>
    <col min="6" max="7" width="10.140625" customWidth="1"/>
    <col min="8" max="8" width="12.85546875" customWidth="1"/>
    <col min="9" max="9" width="10.7109375" bestFit="1" customWidth="1"/>
    <col min="10" max="10" width="10.28515625" bestFit="1" customWidth="1"/>
    <col min="12" max="12" width="10.5703125" bestFit="1" customWidth="1"/>
  </cols>
  <sheetData>
    <row r="1" spans="2:13" ht="15.75" thickBot="1" x14ac:dyDescent="0.3"/>
    <row r="2" spans="2:13" ht="15.75" thickBot="1" x14ac:dyDescent="0.3">
      <c r="C2" s="34" t="s">
        <v>25</v>
      </c>
      <c r="D2" s="35"/>
      <c r="E2" s="35"/>
      <c r="F2" s="35"/>
      <c r="G2" s="35"/>
      <c r="H2" s="35"/>
      <c r="I2" s="35"/>
      <c r="J2" s="36"/>
    </row>
    <row r="3" spans="2:13" ht="15.75" thickBot="1" x14ac:dyDescent="0.3">
      <c r="C3" s="37" t="s">
        <v>0</v>
      </c>
      <c r="D3" s="10" t="s">
        <v>23</v>
      </c>
      <c r="E3" s="39" t="s">
        <v>21</v>
      </c>
      <c r="F3" s="40"/>
      <c r="G3" s="41"/>
      <c r="H3" s="39" t="s">
        <v>22</v>
      </c>
      <c r="I3" s="40"/>
      <c r="J3" s="41"/>
    </row>
    <row r="4" spans="2:13" ht="15.75" thickBot="1" x14ac:dyDescent="0.3">
      <c r="C4" s="38"/>
      <c r="D4" s="3"/>
      <c r="E4" s="4" t="s">
        <v>16</v>
      </c>
      <c r="F4" s="5" t="s">
        <v>17</v>
      </c>
      <c r="G4" s="6" t="s">
        <v>18</v>
      </c>
      <c r="H4" s="9" t="s">
        <v>16</v>
      </c>
      <c r="I4" s="7" t="s">
        <v>17</v>
      </c>
      <c r="J4" s="8" t="s">
        <v>18</v>
      </c>
    </row>
    <row r="5" spans="2:13" ht="15.75" thickTop="1" x14ac:dyDescent="0.25">
      <c r="C5" s="26" t="s">
        <v>1</v>
      </c>
      <c r="D5" s="13" t="s">
        <v>19</v>
      </c>
      <c r="E5" s="27">
        <v>66.84</v>
      </c>
      <c r="F5" s="27">
        <v>34.119999999999997</v>
      </c>
      <c r="G5" s="27">
        <v>19.97</v>
      </c>
      <c r="H5" s="27">
        <f>((E5+E6)/2)*D5</f>
        <v>0</v>
      </c>
      <c r="I5" s="27">
        <f>((F5+F6)/2)*D5</f>
        <v>0</v>
      </c>
      <c r="J5" s="13">
        <f>((G5+G6)/2)*D5</f>
        <v>0</v>
      </c>
      <c r="M5" s="46"/>
    </row>
    <row r="6" spans="2:13" x14ac:dyDescent="0.25">
      <c r="C6" s="1" t="s">
        <v>2</v>
      </c>
      <c r="D6" s="14" t="s">
        <v>20</v>
      </c>
      <c r="E6" s="28">
        <v>76.64</v>
      </c>
      <c r="F6" s="28">
        <v>56.75</v>
      </c>
      <c r="G6" s="28">
        <v>14.77</v>
      </c>
      <c r="H6" s="28">
        <f>((E6+E5)/2)*D6</f>
        <v>1434.8000000000002</v>
      </c>
      <c r="I6" s="28">
        <f>((F6+F5)/2)*D6</f>
        <v>908.7</v>
      </c>
      <c r="J6" s="14">
        <f>((G6+G5)/2)*D6</f>
        <v>347.4</v>
      </c>
    </row>
    <row r="7" spans="2:13" x14ac:dyDescent="0.25">
      <c r="C7" s="1" t="s">
        <v>3</v>
      </c>
      <c r="D7" s="14" t="s">
        <v>20</v>
      </c>
      <c r="E7" s="28">
        <v>68.02</v>
      </c>
      <c r="F7" s="28">
        <v>122.81</v>
      </c>
      <c r="G7" s="28">
        <v>5.41</v>
      </c>
      <c r="H7" s="28">
        <f t="shared" ref="H7:H19" si="0">((E7+E6)/2)*D7</f>
        <v>1446.6</v>
      </c>
      <c r="I7" s="28">
        <f t="shared" ref="I7:I19" si="1">((F7+F6)/2)*D7</f>
        <v>1795.6</v>
      </c>
      <c r="J7" s="14">
        <f t="shared" ref="J7:J19" si="2">((G7+G6)/2)*D7</f>
        <v>201.8</v>
      </c>
    </row>
    <row r="8" spans="2:13" x14ac:dyDescent="0.25">
      <c r="C8" s="1" t="s">
        <v>4</v>
      </c>
      <c r="D8" s="14" t="s">
        <v>20</v>
      </c>
      <c r="E8" s="28">
        <v>59.57</v>
      </c>
      <c r="F8" s="28">
        <v>41.34</v>
      </c>
      <c r="G8" s="28">
        <v>23.75</v>
      </c>
      <c r="H8" s="28">
        <f t="shared" si="0"/>
        <v>1275.9000000000001</v>
      </c>
      <c r="I8" s="28">
        <f t="shared" si="1"/>
        <v>1641.5</v>
      </c>
      <c r="J8" s="14">
        <f t="shared" si="2"/>
        <v>291.60000000000002</v>
      </c>
    </row>
    <row r="9" spans="2:13" x14ac:dyDescent="0.25">
      <c r="C9" s="1" t="s">
        <v>5</v>
      </c>
      <c r="D9" s="14" t="s">
        <v>20</v>
      </c>
      <c r="E9" s="28">
        <v>72.63</v>
      </c>
      <c r="F9" s="28">
        <v>31.5</v>
      </c>
      <c r="G9" s="28">
        <v>29.33</v>
      </c>
      <c r="H9" s="28">
        <f t="shared" si="0"/>
        <v>1322</v>
      </c>
      <c r="I9" s="28">
        <f t="shared" si="1"/>
        <v>728.40000000000009</v>
      </c>
      <c r="J9" s="14">
        <f t="shared" si="2"/>
        <v>530.79999999999995</v>
      </c>
    </row>
    <row r="10" spans="2:13" x14ac:dyDescent="0.25">
      <c r="C10" s="1" t="s">
        <v>6</v>
      </c>
      <c r="D10" s="14" t="s">
        <v>20</v>
      </c>
      <c r="E10" s="28">
        <v>70.790000000000006</v>
      </c>
      <c r="F10" s="28">
        <v>26.47</v>
      </c>
      <c r="G10" s="28">
        <v>27.71</v>
      </c>
      <c r="H10" s="28">
        <f t="shared" si="0"/>
        <v>1434.2000000000003</v>
      </c>
      <c r="I10" s="28">
        <f t="shared" si="1"/>
        <v>579.70000000000005</v>
      </c>
      <c r="J10" s="14">
        <f t="shared" si="2"/>
        <v>570.4</v>
      </c>
    </row>
    <row r="11" spans="2:13" x14ac:dyDescent="0.25">
      <c r="C11" s="1" t="s">
        <v>7</v>
      </c>
      <c r="D11" s="14" t="s">
        <v>20</v>
      </c>
      <c r="E11" s="28">
        <v>51.28</v>
      </c>
      <c r="F11" s="28">
        <v>58.05</v>
      </c>
      <c r="G11" s="28">
        <v>11.97</v>
      </c>
      <c r="H11" s="28">
        <f t="shared" si="0"/>
        <v>1220.7</v>
      </c>
      <c r="I11" s="28">
        <f t="shared" si="1"/>
        <v>845.19999999999993</v>
      </c>
      <c r="J11" s="14">
        <f t="shared" si="2"/>
        <v>396.8</v>
      </c>
    </row>
    <row r="12" spans="2:13" x14ac:dyDescent="0.25">
      <c r="C12" s="1" t="s">
        <v>8</v>
      </c>
      <c r="D12" s="14" t="s">
        <v>20</v>
      </c>
      <c r="E12" s="28">
        <v>54.04</v>
      </c>
      <c r="F12" s="28">
        <v>44.05</v>
      </c>
      <c r="G12" s="28">
        <v>13.54</v>
      </c>
      <c r="H12" s="28">
        <f t="shared" si="0"/>
        <v>1053.1999999999998</v>
      </c>
      <c r="I12" s="28">
        <f t="shared" si="1"/>
        <v>1021</v>
      </c>
      <c r="J12" s="14">
        <f t="shared" si="2"/>
        <v>255.09999999999997</v>
      </c>
    </row>
    <row r="13" spans="2:13" x14ac:dyDescent="0.25">
      <c r="B13" s="2"/>
      <c r="C13" s="1" t="s">
        <v>31</v>
      </c>
      <c r="D13" s="14">
        <v>17.097999999999999</v>
      </c>
      <c r="E13" s="28">
        <v>106.26600000000001</v>
      </c>
      <c r="F13" s="28">
        <v>117.92</v>
      </c>
      <c r="G13" s="28">
        <v>12.2</v>
      </c>
      <c r="H13" s="28">
        <f t="shared" si="0"/>
        <v>1370.4559939999999</v>
      </c>
      <c r="I13" s="28">
        <f t="shared" si="1"/>
        <v>1384.6815299999998</v>
      </c>
      <c r="J13" s="14">
        <f t="shared" si="2"/>
        <v>220.05125999999998</v>
      </c>
    </row>
    <row r="14" spans="2:13" x14ac:dyDescent="0.25">
      <c r="C14" s="1" t="s">
        <v>32</v>
      </c>
      <c r="D14" s="14">
        <v>42.113999999999997</v>
      </c>
      <c r="E14" s="28">
        <v>124.224</v>
      </c>
      <c r="F14" s="28">
        <v>79.87</v>
      </c>
      <c r="G14" s="28">
        <v>17.940000000000001</v>
      </c>
      <c r="H14" s="28">
        <f t="shared" si="0"/>
        <v>4853.4279299999998</v>
      </c>
      <c r="I14" s="28">
        <f t="shared" si="1"/>
        <v>4164.8640299999997</v>
      </c>
      <c r="J14" s="14">
        <f t="shared" si="2"/>
        <v>634.65797999999995</v>
      </c>
    </row>
    <row r="15" spans="2:13" x14ac:dyDescent="0.25">
      <c r="C15" s="1" t="s">
        <v>11</v>
      </c>
      <c r="D15" s="14">
        <v>0.78800000000000003</v>
      </c>
      <c r="E15" s="28">
        <v>113.36</v>
      </c>
      <c r="F15" s="28">
        <v>101.26</v>
      </c>
      <c r="G15" s="28">
        <v>18.68</v>
      </c>
      <c r="H15" s="28">
        <f t="shared" si="0"/>
        <v>93.608096000000003</v>
      </c>
      <c r="I15" s="28">
        <f t="shared" si="1"/>
        <v>71.365220000000008</v>
      </c>
      <c r="J15" s="14">
        <f t="shared" si="2"/>
        <v>14.428280000000003</v>
      </c>
    </row>
    <row r="16" spans="2:13" x14ac:dyDescent="0.25">
      <c r="C16" s="1" t="s">
        <v>12</v>
      </c>
      <c r="D16" s="14" t="s">
        <v>20</v>
      </c>
      <c r="E16" s="28">
        <v>112.08</v>
      </c>
      <c r="F16" s="28">
        <v>79.22</v>
      </c>
      <c r="G16" s="28">
        <v>22.53</v>
      </c>
      <c r="H16" s="28">
        <f t="shared" si="0"/>
        <v>2254.4</v>
      </c>
      <c r="I16" s="28">
        <f t="shared" si="1"/>
        <v>1804.8000000000002</v>
      </c>
      <c r="J16" s="14">
        <f t="shared" si="2"/>
        <v>412.1</v>
      </c>
    </row>
    <row r="17" spans="3:14" x14ac:dyDescent="0.25">
      <c r="C17" s="1" t="s">
        <v>13</v>
      </c>
      <c r="D17" s="14" t="s">
        <v>20</v>
      </c>
      <c r="E17" s="28">
        <v>96.54</v>
      </c>
      <c r="F17" s="28">
        <v>62.35</v>
      </c>
      <c r="G17" s="28">
        <v>15.05</v>
      </c>
      <c r="H17" s="28">
        <f t="shared" si="0"/>
        <v>2086.1999999999998</v>
      </c>
      <c r="I17" s="28">
        <f t="shared" si="1"/>
        <v>1415.6999999999998</v>
      </c>
      <c r="J17" s="14">
        <f t="shared" si="2"/>
        <v>375.79999999999995</v>
      </c>
    </row>
    <row r="18" spans="3:14" x14ac:dyDescent="0.25">
      <c r="C18" s="1" t="s">
        <v>14</v>
      </c>
      <c r="D18" s="14" t="s">
        <v>20</v>
      </c>
      <c r="E18" s="28">
        <v>93.45</v>
      </c>
      <c r="F18" s="28">
        <v>83.65</v>
      </c>
      <c r="G18" s="28">
        <v>27.01</v>
      </c>
      <c r="H18" s="28">
        <f t="shared" si="0"/>
        <v>1899.9</v>
      </c>
      <c r="I18" s="28">
        <f t="shared" si="1"/>
        <v>1460</v>
      </c>
      <c r="J18" s="14">
        <f t="shared" si="2"/>
        <v>420.6</v>
      </c>
    </row>
    <row r="19" spans="3:14" ht="15.75" thickBot="1" x14ac:dyDescent="0.3">
      <c r="C19" s="29" t="s">
        <v>15</v>
      </c>
      <c r="D19" s="30" t="s">
        <v>20</v>
      </c>
      <c r="E19" s="31">
        <v>59.988</v>
      </c>
      <c r="F19" s="31">
        <v>38.573999999999998</v>
      </c>
      <c r="G19" s="31">
        <v>35.317</v>
      </c>
      <c r="H19" s="31">
        <f t="shared" si="0"/>
        <v>1534.3799999999999</v>
      </c>
      <c r="I19" s="31">
        <f t="shared" si="1"/>
        <v>1222.24</v>
      </c>
      <c r="J19" s="30">
        <f t="shared" si="2"/>
        <v>623.27</v>
      </c>
    </row>
    <row r="20" spans="3:14" ht="15.75" thickBot="1" x14ac:dyDescent="0.3">
      <c r="C20" s="42" t="s">
        <v>24</v>
      </c>
      <c r="D20" s="43"/>
      <c r="E20" s="11">
        <f t="shared" ref="E20:J20" si="3">SUM(E5:E19)</f>
        <v>1225.7180000000001</v>
      </c>
      <c r="F20" s="11">
        <f t="shared" si="3"/>
        <v>977.93399999999997</v>
      </c>
      <c r="G20" s="11">
        <f t="shared" si="3"/>
        <v>295.17700000000002</v>
      </c>
      <c r="H20" s="19">
        <f t="shared" si="3"/>
        <v>23279.772020000004</v>
      </c>
      <c r="I20" s="19">
        <f t="shared" si="3"/>
        <v>19043.750780000002</v>
      </c>
      <c r="J20" s="20">
        <f t="shared" si="3"/>
        <v>5294.8075200000003</v>
      </c>
      <c r="L20" s="47">
        <f>I20+J20</f>
        <v>24338.558300000004</v>
      </c>
      <c r="N20" s="46">
        <f>F20+G20</f>
        <v>1273.1109999999999</v>
      </c>
    </row>
    <row r="21" spans="3:14" ht="15.75" thickBot="1" x14ac:dyDescent="0.3"/>
    <row r="22" spans="3:14" ht="15.75" thickBot="1" x14ac:dyDescent="0.3">
      <c r="C22" s="34" t="s">
        <v>26</v>
      </c>
      <c r="D22" s="35"/>
      <c r="E22" s="35"/>
      <c r="F22" s="35"/>
      <c r="G22" s="35"/>
      <c r="H22" s="35"/>
      <c r="I22" s="35"/>
      <c r="J22" s="36"/>
    </row>
    <row r="23" spans="3:14" ht="15.75" thickBot="1" x14ac:dyDescent="0.3">
      <c r="C23" s="37" t="s">
        <v>0</v>
      </c>
      <c r="D23" s="10" t="s">
        <v>23</v>
      </c>
      <c r="E23" s="39" t="s">
        <v>21</v>
      </c>
      <c r="F23" s="40"/>
      <c r="G23" s="41"/>
      <c r="H23" s="39" t="s">
        <v>22</v>
      </c>
      <c r="I23" s="40"/>
      <c r="J23" s="41"/>
    </row>
    <row r="24" spans="3:14" ht="15.75" thickBot="1" x14ac:dyDescent="0.3">
      <c r="C24" s="38"/>
      <c r="D24" s="3"/>
      <c r="E24" s="4" t="s">
        <v>16</v>
      </c>
      <c r="F24" s="5" t="s">
        <v>17</v>
      </c>
      <c r="G24" s="6" t="s">
        <v>18</v>
      </c>
      <c r="H24" s="9" t="s">
        <v>16</v>
      </c>
      <c r="I24" s="7" t="s">
        <v>17</v>
      </c>
      <c r="J24" s="8" t="s">
        <v>18</v>
      </c>
    </row>
    <row r="25" spans="3:14" ht="15.75" thickTop="1" x14ac:dyDescent="0.25">
      <c r="C25" s="26" t="s">
        <v>1</v>
      </c>
      <c r="D25" s="13" t="s">
        <v>19</v>
      </c>
      <c r="E25" s="27">
        <v>23.02</v>
      </c>
      <c r="F25" s="27">
        <v>19.73</v>
      </c>
      <c r="G25" s="27">
        <v>12.3</v>
      </c>
      <c r="H25" s="27">
        <f>((E25+E26)/2)*D25</f>
        <v>0</v>
      </c>
      <c r="I25" s="27">
        <f>((F25+F26)/2)*D25</f>
        <v>0</v>
      </c>
      <c r="J25" s="13">
        <f>((G25+G26)/2)*D25</f>
        <v>0</v>
      </c>
    </row>
    <row r="26" spans="3:14" x14ac:dyDescent="0.25">
      <c r="C26" s="1" t="s">
        <v>2</v>
      </c>
      <c r="D26" s="14" t="s">
        <v>20</v>
      </c>
      <c r="E26" s="28">
        <v>32.78</v>
      </c>
      <c r="F26" s="28">
        <v>11.34</v>
      </c>
      <c r="G26" s="28">
        <v>8.85</v>
      </c>
      <c r="H26" s="28">
        <f>((E26+E25)/2)*D26</f>
        <v>558</v>
      </c>
      <c r="I26" s="28">
        <f>((F26+F25)/2)*D26</f>
        <v>310.7</v>
      </c>
      <c r="J26" s="14">
        <f>((G26+G25)/2)*D26</f>
        <v>211.5</v>
      </c>
    </row>
    <row r="27" spans="3:14" x14ac:dyDescent="0.25">
      <c r="C27" s="1" t="s">
        <v>3</v>
      </c>
      <c r="D27" s="14">
        <v>20</v>
      </c>
      <c r="E27" s="28">
        <v>33.380000000000003</v>
      </c>
      <c r="F27" s="28">
        <v>6.56</v>
      </c>
      <c r="G27" s="28">
        <v>10.53</v>
      </c>
      <c r="H27" s="28">
        <f t="shared" ref="H27:H35" si="4">((E27+E26)/2)*D27</f>
        <v>661.59999999999991</v>
      </c>
      <c r="I27" s="28">
        <f t="shared" ref="I27:I35" si="5">((F27+F26)/2)*D27</f>
        <v>179</v>
      </c>
      <c r="J27" s="14">
        <f t="shared" ref="J27:J35" si="6">((G27+G26)/2)*D27</f>
        <v>193.79999999999998</v>
      </c>
    </row>
    <row r="28" spans="3:14" x14ac:dyDescent="0.25">
      <c r="C28" s="1" t="s">
        <v>33</v>
      </c>
      <c r="D28" s="14">
        <v>10</v>
      </c>
      <c r="E28" s="28">
        <v>22.53</v>
      </c>
      <c r="F28" s="28">
        <v>20.07</v>
      </c>
      <c r="G28" s="28">
        <v>6.85</v>
      </c>
      <c r="H28" s="28">
        <f t="shared" si="4"/>
        <v>279.55</v>
      </c>
      <c r="I28" s="28">
        <f t="shared" si="5"/>
        <v>133.15</v>
      </c>
      <c r="J28" s="14">
        <f t="shared" si="6"/>
        <v>86.899999999999991</v>
      </c>
    </row>
    <row r="29" spans="3:14" x14ac:dyDescent="0.25">
      <c r="C29" s="1" t="s">
        <v>5</v>
      </c>
      <c r="D29" s="14">
        <v>30</v>
      </c>
      <c r="E29" s="28">
        <v>51.86</v>
      </c>
      <c r="F29" s="28">
        <v>0.21</v>
      </c>
      <c r="G29" s="28">
        <v>16.55</v>
      </c>
      <c r="H29" s="28">
        <f t="shared" si="4"/>
        <v>1115.8499999999999</v>
      </c>
      <c r="I29" s="28">
        <f t="shared" si="5"/>
        <v>304.20000000000005</v>
      </c>
      <c r="J29" s="14">
        <f t="shared" si="6"/>
        <v>351</v>
      </c>
    </row>
    <row r="30" spans="3:14" x14ac:dyDescent="0.25">
      <c r="C30" s="1" t="s">
        <v>6</v>
      </c>
      <c r="D30" s="14" t="s">
        <v>20</v>
      </c>
      <c r="E30" s="28">
        <v>74.14</v>
      </c>
      <c r="F30" s="28">
        <v>0</v>
      </c>
      <c r="G30" s="28">
        <v>22.23</v>
      </c>
      <c r="H30" s="28">
        <f t="shared" si="4"/>
        <v>1260</v>
      </c>
      <c r="I30" s="28">
        <f t="shared" si="5"/>
        <v>2.1</v>
      </c>
      <c r="J30" s="14">
        <f t="shared" si="6"/>
        <v>387.8</v>
      </c>
    </row>
    <row r="31" spans="3:14" x14ac:dyDescent="0.25">
      <c r="C31" s="1" t="s">
        <v>7</v>
      </c>
      <c r="D31" s="14" t="s">
        <v>20</v>
      </c>
      <c r="E31" s="28">
        <v>76.069999999999993</v>
      </c>
      <c r="F31" s="28">
        <v>0</v>
      </c>
      <c r="G31" s="28">
        <v>23.03</v>
      </c>
      <c r="H31" s="28">
        <f t="shared" si="4"/>
        <v>1502.1</v>
      </c>
      <c r="I31" s="28">
        <f t="shared" si="5"/>
        <v>0</v>
      </c>
      <c r="J31" s="14">
        <f t="shared" si="6"/>
        <v>452.6</v>
      </c>
    </row>
    <row r="32" spans="3:14" x14ac:dyDescent="0.25">
      <c r="C32" s="1" t="s">
        <v>8</v>
      </c>
      <c r="D32" s="14" t="s">
        <v>20</v>
      </c>
      <c r="E32" s="28">
        <v>77.61</v>
      </c>
      <c r="F32" s="28">
        <v>1.02</v>
      </c>
      <c r="G32" s="28">
        <v>22.81</v>
      </c>
      <c r="H32" s="28">
        <f t="shared" si="4"/>
        <v>1536.8000000000002</v>
      </c>
      <c r="I32" s="28">
        <f t="shared" si="5"/>
        <v>10.199999999999999</v>
      </c>
      <c r="J32" s="14">
        <f t="shared" si="6"/>
        <v>458.40000000000003</v>
      </c>
    </row>
    <row r="33" spans="3:14" x14ac:dyDescent="0.25">
      <c r="C33" s="1" t="s">
        <v>9</v>
      </c>
      <c r="D33" s="14" t="s">
        <v>20</v>
      </c>
      <c r="E33" s="28">
        <v>65.650000000000006</v>
      </c>
      <c r="F33" s="28">
        <v>1.44</v>
      </c>
      <c r="G33" s="28">
        <v>23.16</v>
      </c>
      <c r="H33" s="28">
        <f t="shared" si="4"/>
        <v>1432.6</v>
      </c>
      <c r="I33" s="28">
        <f t="shared" si="5"/>
        <v>24.6</v>
      </c>
      <c r="J33" s="14">
        <f t="shared" si="6"/>
        <v>459.7</v>
      </c>
    </row>
    <row r="34" spans="3:14" x14ac:dyDescent="0.25">
      <c r="C34" s="1" t="s">
        <v>10</v>
      </c>
      <c r="D34" s="14" t="s">
        <v>20</v>
      </c>
      <c r="E34" s="28">
        <v>32.14</v>
      </c>
      <c r="F34" s="28">
        <v>0</v>
      </c>
      <c r="G34" s="28">
        <v>11.48</v>
      </c>
      <c r="H34" s="28">
        <f t="shared" si="4"/>
        <v>977.90000000000009</v>
      </c>
      <c r="I34" s="28">
        <f t="shared" si="5"/>
        <v>14.399999999999999</v>
      </c>
      <c r="J34" s="14">
        <f t="shared" si="6"/>
        <v>346.4</v>
      </c>
    </row>
    <row r="35" spans="3:14" ht="15.75" thickBot="1" x14ac:dyDescent="0.3">
      <c r="C35" s="12" t="s">
        <v>27</v>
      </c>
      <c r="D35" s="15" t="s">
        <v>28</v>
      </c>
      <c r="E35" s="32">
        <v>19.86</v>
      </c>
      <c r="F35" s="32">
        <v>2.02</v>
      </c>
      <c r="G35" s="32">
        <v>8.24</v>
      </c>
      <c r="H35" s="32">
        <f t="shared" si="4"/>
        <v>199.42</v>
      </c>
      <c r="I35" s="32">
        <f t="shared" si="5"/>
        <v>7.7466999999999997</v>
      </c>
      <c r="J35" s="15">
        <f t="shared" si="6"/>
        <v>75.626199999999997</v>
      </c>
    </row>
    <row r="36" spans="3:14" ht="16.5" thickTop="1" thickBot="1" x14ac:dyDescent="0.3">
      <c r="C36" s="44" t="s">
        <v>24</v>
      </c>
      <c r="D36" s="45"/>
      <c r="E36" s="16">
        <f t="shared" ref="E36:J36" si="7">SUM(E25:E35)</f>
        <v>509.03999999999996</v>
      </c>
      <c r="F36" s="11">
        <f t="shared" si="7"/>
        <v>62.390000000000008</v>
      </c>
      <c r="G36" s="17">
        <f t="shared" si="7"/>
        <v>166.03</v>
      </c>
      <c r="H36" s="21">
        <f t="shared" si="7"/>
        <v>9523.82</v>
      </c>
      <c r="I36" s="19">
        <f t="shared" si="7"/>
        <v>986.09670000000017</v>
      </c>
      <c r="J36" s="20">
        <f t="shared" si="7"/>
        <v>3023.7262000000001</v>
      </c>
      <c r="L36" s="47">
        <f>I36+J36</f>
        <v>4009.8229000000001</v>
      </c>
      <c r="N36" s="46">
        <f>F36+G36</f>
        <v>228.42000000000002</v>
      </c>
    </row>
    <row r="37" spans="3:14" ht="15.75" thickBot="1" x14ac:dyDescent="0.3"/>
    <row r="38" spans="3:14" ht="15.75" thickBot="1" x14ac:dyDescent="0.3">
      <c r="C38" s="34" t="s">
        <v>29</v>
      </c>
      <c r="D38" s="35"/>
      <c r="E38" s="35"/>
      <c r="F38" s="35"/>
      <c r="G38" s="35"/>
      <c r="H38" s="35"/>
      <c r="I38" s="35"/>
      <c r="J38" s="36"/>
    </row>
    <row r="39" spans="3:14" ht="15.75" thickBot="1" x14ac:dyDescent="0.3">
      <c r="C39" s="37" t="s">
        <v>0</v>
      </c>
      <c r="D39" s="10" t="s">
        <v>23</v>
      </c>
      <c r="E39" s="39" t="s">
        <v>21</v>
      </c>
      <c r="F39" s="40"/>
      <c r="G39" s="41"/>
      <c r="H39" s="39" t="s">
        <v>22</v>
      </c>
      <c r="I39" s="40"/>
      <c r="J39" s="41"/>
    </row>
    <row r="40" spans="3:14" ht="15.75" thickBot="1" x14ac:dyDescent="0.3">
      <c r="C40" s="38"/>
      <c r="D40" s="3"/>
      <c r="E40" s="4" t="s">
        <v>16</v>
      </c>
      <c r="F40" s="5" t="s">
        <v>17</v>
      </c>
      <c r="G40" s="6" t="s">
        <v>18</v>
      </c>
      <c r="H40" s="9" t="s">
        <v>16</v>
      </c>
      <c r="I40" s="7" t="s">
        <v>17</v>
      </c>
      <c r="J40" s="8" t="s">
        <v>18</v>
      </c>
    </row>
    <row r="41" spans="3:14" ht="15.75" thickTop="1" x14ac:dyDescent="0.25">
      <c r="C41" s="26" t="s">
        <v>1</v>
      </c>
      <c r="D41" s="13" t="s">
        <v>19</v>
      </c>
      <c r="E41" s="27">
        <v>11.77</v>
      </c>
      <c r="F41" s="27">
        <v>22.69</v>
      </c>
      <c r="G41" s="27">
        <v>5.92</v>
      </c>
      <c r="H41" s="27">
        <f>((E41+E42)/2)*D41</f>
        <v>0</v>
      </c>
      <c r="I41" s="27">
        <f>((F41+F42)/2)*D41</f>
        <v>0</v>
      </c>
      <c r="J41" s="13">
        <f>((G41+G42)/2)*D41</f>
        <v>0</v>
      </c>
    </row>
    <row r="42" spans="3:14" x14ac:dyDescent="0.25">
      <c r="C42" s="1" t="s">
        <v>2</v>
      </c>
      <c r="D42" s="14" t="s">
        <v>20</v>
      </c>
      <c r="E42" s="28">
        <v>9.32</v>
      </c>
      <c r="F42" s="28">
        <v>74.55</v>
      </c>
      <c r="G42" s="28">
        <v>3.03</v>
      </c>
      <c r="H42" s="28">
        <f>((E42+E41)/2)*D42</f>
        <v>210.9</v>
      </c>
      <c r="I42" s="28">
        <f>((F42+F41)/2)*D42</f>
        <v>972.4</v>
      </c>
      <c r="J42" s="14">
        <f>((G42+G41)/2)*D42</f>
        <v>89.5</v>
      </c>
    </row>
    <row r="43" spans="3:14" ht="15.75" thickBot="1" x14ac:dyDescent="0.3">
      <c r="C43" s="12" t="s">
        <v>30</v>
      </c>
      <c r="D43" s="15">
        <v>15.15</v>
      </c>
      <c r="E43" s="32">
        <v>5.17</v>
      </c>
      <c r="F43" s="32">
        <v>17.510000000000002</v>
      </c>
      <c r="G43" s="32">
        <v>1.55</v>
      </c>
      <c r="H43" s="32">
        <f t="shared" ref="H43" si="8">((E43+E42)/2)*D43</f>
        <v>109.76175000000001</v>
      </c>
      <c r="I43" s="32">
        <f t="shared" ref="I43" si="9">((F43+F42)/2)*D43</f>
        <v>697.35450000000003</v>
      </c>
      <c r="J43" s="15">
        <f t="shared" ref="J43" si="10">((G43+G42)/2)*D43</f>
        <v>34.6935</v>
      </c>
    </row>
    <row r="44" spans="3:14" ht="16.5" thickTop="1" thickBot="1" x14ac:dyDescent="0.3">
      <c r="C44" s="44" t="s">
        <v>24</v>
      </c>
      <c r="D44" s="45"/>
      <c r="E44" s="16">
        <f t="shared" ref="E44:J44" si="11">SUM(E41:E43)</f>
        <v>26.259999999999998</v>
      </c>
      <c r="F44" s="11">
        <f t="shared" si="11"/>
        <v>114.75</v>
      </c>
      <c r="G44" s="18">
        <f t="shared" si="11"/>
        <v>10.5</v>
      </c>
      <c r="H44" s="21">
        <f t="shared" si="11"/>
        <v>320.66174999999998</v>
      </c>
      <c r="I44" s="22">
        <f t="shared" si="11"/>
        <v>1669.7545</v>
      </c>
      <c r="J44" s="23">
        <f t="shared" si="11"/>
        <v>124.1935</v>
      </c>
      <c r="L44" s="47">
        <f>I44+J44</f>
        <v>1793.9480000000001</v>
      </c>
      <c r="N44" s="46">
        <f>F44+G44</f>
        <v>125.25</v>
      </c>
    </row>
    <row r="45" spans="3:14" ht="15.75" thickBot="1" x14ac:dyDescent="0.3"/>
    <row r="46" spans="3:14" ht="15.75" thickBot="1" x14ac:dyDescent="0.3">
      <c r="F46" s="34" t="s">
        <v>34</v>
      </c>
      <c r="G46" s="35"/>
      <c r="H46" s="24">
        <f>H44+H36+H20</f>
        <v>33124.253770000003</v>
      </c>
      <c r="I46" s="24">
        <f t="shared" ref="I46:J46" si="12">I44+I36+I20</f>
        <v>21699.601980000003</v>
      </c>
      <c r="J46" s="25">
        <f t="shared" si="12"/>
        <v>8442.7272200000007</v>
      </c>
      <c r="L46" s="47">
        <f>I46+J46</f>
        <v>30142.329200000004</v>
      </c>
    </row>
    <row r="47" spans="3:14" x14ac:dyDescent="0.25">
      <c r="K47" s="33"/>
    </row>
  </sheetData>
  <mergeCells count="16">
    <mergeCell ref="F46:G46"/>
    <mergeCell ref="C3:C4"/>
    <mergeCell ref="E3:G3"/>
    <mergeCell ref="H3:J3"/>
    <mergeCell ref="C20:D20"/>
    <mergeCell ref="C36:D36"/>
    <mergeCell ref="C38:J38"/>
    <mergeCell ref="C39:C40"/>
    <mergeCell ref="E39:G39"/>
    <mergeCell ref="H39:J39"/>
    <mergeCell ref="C44:D44"/>
    <mergeCell ref="C2:J2"/>
    <mergeCell ref="C22:J22"/>
    <mergeCell ref="C23:C24"/>
    <mergeCell ref="E23:G23"/>
    <mergeCell ref="H23:J23"/>
  </mergeCells>
  <phoneticPr fontId="1" type="noConversion"/>
  <pageMargins left="0.51181102362204722" right="0.51181102362204722" top="0.78740157480314965" bottom="0.78740157480314965" header="0.31496062992125984" footer="0.31496062992125984"/>
  <pageSetup paperSize="9" scale="85" orientation="portrait" r:id="rId1"/>
  <ignoredErrors>
    <ignoredError sqref="D5:D12 D25:D26 D41:D42 D16:D19 D30:D35" numberStoredAsText="1"/>
    <ignoredError sqref="I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PC-11</dc:creator>
  <cp:lastModifiedBy>proj 01</cp:lastModifiedBy>
  <cp:lastPrinted>2019-10-10T19:42:30Z</cp:lastPrinted>
  <dcterms:created xsi:type="dcterms:W3CDTF">2019-08-02T17:55:55Z</dcterms:created>
  <dcterms:modified xsi:type="dcterms:W3CDTF">2019-11-26T20:00:35Z</dcterms:modified>
</cp:coreProperties>
</file>